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åkon\Desktop\Skrivebordet\Regnskap til nettside prosjekt\"/>
    </mc:Choice>
  </mc:AlternateContent>
  <xr:revisionPtr revIDLastSave="0" documentId="13_ncr:1_{C6B7429B-BEC9-4ED0-941F-D0C6004669F7}" xr6:coauthVersionLast="41" xr6:coauthVersionMax="41" xr10:uidLastSave="{00000000-0000-0000-0000-000000000000}"/>
  <bookViews>
    <workbookView xWindow="-120" yWindow="-120" windowWidth="29040" windowHeight="15840" activeTab="2" xr2:uid="{AE48CB97-1C13-A542-8F39-24B99B6C37F0}"/>
  </bookViews>
  <sheets>
    <sheet name="Utbytteinfo" sheetId="2" r:id="rId1"/>
    <sheet name="Aksjekurs 31.12." sheetId="3" r:id="rId2"/>
    <sheet name="Yield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E40" i="1" l="1"/>
  <c r="E46" i="1" s="1"/>
  <c r="F40" i="1"/>
  <c r="G40" i="1"/>
  <c r="H40" i="1"/>
  <c r="H46" i="1" s="1"/>
  <c r="I40" i="1"/>
  <c r="J40" i="1"/>
  <c r="K40" i="1"/>
  <c r="L40" i="1"/>
  <c r="L46" i="1" s="1"/>
  <c r="M40" i="1"/>
  <c r="N40" i="1"/>
  <c r="O40" i="1"/>
  <c r="P40" i="1"/>
  <c r="B41" i="1"/>
  <c r="B46" i="1" s="1"/>
  <c r="C41" i="1"/>
  <c r="C46" i="1" s="1"/>
  <c r="D41" i="1"/>
  <c r="D46" i="1" s="1"/>
  <c r="E41" i="1"/>
  <c r="F41" i="1"/>
  <c r="G41" i="1"/>
  <c r="H41" i="1"/>
  <c r="I41" i="1"/>
  <c r="J41" i="1"/>
  <c r="K41" i="1"/>
  <c r="L41" i="1"/>
  <c r="M41" i="1"/>
  <c r="N41" i="1"/>
  <c r="O41" i="1"/>
  <c r="P41" i="1"/>
  <c r="K42" i="1"/>
  <c r="L42" i="1"/>
  <c r="M42" i="1"/>
  <c r="N42" i="1"/>
  <c r="O42" i="1"/>
  <c r="P42" i="1"/>
  <c r="O43" i="1"/>
  <c r="P43" i="1"/>
  <c r="I44" i="1"/>
  <c r="J44" i="1"/>
  <c r="K44" i="1"/>
  <c r="L44" i="1"/>
  <c r="M44" i="1"/>
  <c r="N44" i="1"/>
  <c r="O44" i="1"/>
  <c r="P44" i="1"/>
  <c r="M39" i="1"/>
  <c r="N39" i="1"/>
  <c r="O39" i="1"/>
  <c r="P39" i="1"/>
  <c r="E4" i="1"/>
  <c r="E10" i="1" s="1"/>
  <c r="F4" i="1"/>
  <c r="F10" i="1" s="1"/>
  <c r="G4" i="1"/>
  <c r="H4" i="1"/>
  <c r="I4" i="1"/>
  <c r="I10" i="1" s="1"/>
  <c r="J4" i="1"/>
  <c r="K4" i="1"/>
  <c r="L4" i="1"/>
  <c r="M4" i="1"/>
  <c r="N4" i="1"/>
  <c r="O4" i="1"/>
  <c r="P4" i="1"/>
  <c r="B5" i="1"/>
  <c r="B10" i="1" s="1"/>
  <c r="C5" i="1"/>
  <c r="D5" i="1"/>
  <c r="D10" i="1" s="1"/>
  <c r="E5" i="1"/>
  <c r="F5" i="1"/>
  <c r="G5" i="1"/>
  <c r="H5" i="1"/>
  <c r="I5" i="1"/>
  <c r="J5" i="1"/>
  <c r="K5" i="1"/>
  <c r="L5" i="1"/>
  <c r="M5" i="1"/>
  <c r="N5" i="1"/>
  <c r="O5" i="1"/>
  <c r="P5" i="1"/>
  <c r="L6" i="1"/>
  <c r="M6" i="1"/>
  <c r="N6" i="1"/>
  <c r="O6" i="1"/>
  <c r="P6" i="1"/>
  <c r="O7" i="1"/>
  <c r="P7" i="1"/>
  <c r="I8" i="1"/>
  <c r="J8" i="1"/>
  <c r="K8" i="1"/>
  <c r="L8" i="1"/>
  <c r="M8" i="1"/>
  <c r="N8" i="1"/>
  <c r="O8" i="1"/>
  <c r="P8" i="1"/>
  <c r="M3" i="1"/>
  <c r="N3" i="1"/>
  <c r="O3" i="1"/>
  <c r="P3" i="1"/>
  <c r="H38" i="1"/>
  <c r="I38" i="1" s="1"/>
  <c r="J38" i="1" s="1"/>
  <c r="K38" i="1" s="1"/>
  <c r="L38" i="1" s="1"/>
  <c r="M38" i="1" s="1"/>
  <c r="N38" i="1" s="1"/>
  <c r="O38" i="1" s="1"/>
  <c r="P38" i="1" s="1"/>
  <c r="F38" i="1"/>
  <c r="E38" i="1"/>
  <c r="D38" i="1" s="1"/>
  <c r="C38" i="1" s="1"/>
  <c r="B38" i="1" s="1"/>
  <c r="H2" i="3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F2" i="3"/>
  <c r="E2" i="3" s="1"/>
  <c r="D2" i="3" s="1"/>
  <c r="C2" i="3" s="1"/>
  <c r="B2" i="3" s="1"/>
  <c r="J16" i="2"/>
  <c r="I16" i="2" s="1"/>
  <c r="H16" i="2" s="1"/>
  <c r="G16" i="2" s="1"/>
  <c r="F16" i="2" s="1"/>
  <c r="E16" i="2" s="1"/>
  <c r="D16" i="2" s="1"/>
  <c r="C16" i="2" s="1"/>
  <c r="B16" i="2" s="1"/>
  <c r="I2" i="2"/>
  <c r="H2" i="2" s="1"/>
  <c r="G2" i="2" s="1"/>
  <c r="F2" i="2" s="1"/>
  <c r="E2" i="2" s="1"/>
  <c r="D2" i="2" s="1"/>
  <c r="C2" i="2" s="1"/>
  <c r="B2" i="2" s="1"/>
  <c r="J2" i="2"/>
  <c r="V16" i="2"/>
  <c r="W16" i="2" s="1"/>
  <c r="X16" i="2" s="1"/>
  <c r="Y16" i="2" s="1"/>
  <c r="Z16" i="2" s="1"/>
  <c r="AA16" i="2" s="1"/>
  <c r="AB16" i="2" s="1"/>
  <c r="AC16" i="2" s="1"/>
  <c r="AD16" i="2" s="1"/>
  <c r="N16" i="2"/>
  <c r="O16" i="2" s="1"/>
  <c r="P16" i="2" s="1"/>
  <c r="Q16" i="2" s="1"/>
  <c r="R16" i="2" s="1"/>
  <c r="S16" i="2" s="1"/>
  <c r="T16" i="2" s="1"/>
  <c r="V2" i="2"/>
  <c r="W2" i="2" s="1"/>
  <c r="X2" i="2" s="1"/>
  <c r="Y2" i="2" s="1"/>
  <c r="Z2" i="2" s="1"/>
  <c r="AA2" i="2" s="1"/>
  <c r="AB2" i="2" s="1"/>
  <c r="AC2" i="2" s="1"/>
  <c r="AD2" i="2" s="1"/>
  <c r="N2" i="2"/>
  <c r="O2" i="2" s="1"/>
  <c r="P2" i="2" s="1"/>
  <c r="Q2" i="2" s="1"/>
  <c r="R2" i="2" s="1"/>
  <c r="S2" i="2" s="1"/>
  <c r="T2" i="2" s="1"/>
  <c r="H2" i="1"/>
  <c r="I2" i="1" s="1"/>
  <c r="J2" i="1" s="1"/>
  <c r="K2" i="1" s="1"/>
  <c r="L2" i="1" s="1"/>
  <c r="M2" i="1" s="1"/>
  <c r="N2" i="1" s="1"/>
  <c r="O2" i="1" s="1"/>
  <c r="P2" i="1" s="1"/>
  <c r="F2" i="1"/>
  <c r="E2" i="1"/>
  <c r="D2" i="1" s="1"/>
  <c r="C2" i="1" s="1"/>
  <c r="B2" i="1" s="1"/>
  <c r="L10" i="1" l="1"/>
  <c r="P46" i="1"/>
  <c r="K46" i="1"/>
  <c r="K10" i="1"/>
  <c r="O46" i="1"/>
  <c r="B47" i="1" s="1"/>
  <c r="J46" i="1"/>
  <c r="P10" i="1"/>
  <c r="J10" i="1"/>
  <c r="N46" i="1"/>
  <c r="I46" i="1"/>
  <c r="O10" i="1"/>
  <c r="M46" i="1"/>
  <c r="N10" i="1"/>
  <c r="H10" i="1"/>
  <c r="B11" i="1" s="1"/>
  <c r="G46" i="1"/>
  <c r="M10" i="1"/>
  <c r="G10" i="1"/>
  <c r="F46" i="1"/>
</calcChain>
</file>

<file path=xl/sharedStrings.xml><?xml version="1.0" encoding="utf-8"?>
<sst xmlns="http://schemas.openxmlformats.org/spreadsheetml/2006/main" count="52" uniqueCount="19">
  <si>
    <t>Yield (inkl. ekstraordinære utbytter)</t>
  </si>
  <si>
    <t>Utbytte med tilhørighet til det respektive året (inkl. ekstraordinære utbytter)</t>
  </si>
  <si>
    <t>Selskaper eiendomsektoren</t>
  </si>
  <si>
    <t>Entra</t>
  </si>
  <si>
    <t>Norwegian Property</t>
  </si>
  <si>
    <t>Olav Thon Eiendomsselskap</t>
  </si>
  <si>
    <t>Selvaag Bolig</t>
  </si>
  <si>
    <t>Solon Eiendom</t>
  </si>
  <si>
    <t>Storm Real Estate</t>
  </si>
  <si>
    <t>Utbytte med tilhørighet til det respektive året (eks. ekstraordinære)</t>
  </si>
  <si>
    <t>Aksjekurs 31.12 (+/- noen dager)</t>
  </si>
  <si>
    <t>Yield (eks. ekstraordinære utbytter)</t>
  </si>
  <si>
    <t>Gjennomsnitt</t>
  </si>
  <si>
    <t>Gjennomsnitt i hele perioden</t>
  </si>
  <si>
    <t>Kilder:</t>
  </si>
  <si>
    <t>Årsrapporter</t>
  </si>
  <si>
    <t>Newsweb</t>
  </si>
  <si>
    <t>Morningstar</t>
  </si>
  <si>
    <t xml:space="preserve">Morningstar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</si>
</sst>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4" fillId="2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10" fontId="0" fillId="0" borderId="0" xfId="1" applyNumberFormat="1" applyFont="1"/>
    <xf numFmtId="0" fontId="5" fillId="0" borderId="0" xfId="0" applyFont="1"/>
    <xf numFmtId="10" fontId="0" fillId="0" borderId="0" xfId="0" applyNumberFormat="1"/>
    <xf numFmtId="0" fontId="6" fillId="0" borderId="0" xfId="0" applyFont="1"/>
    <xf numFmtId="0" fontId="7" fillId="0" borderId="0" xfId="0" applyFont="1"/>
    <xf numFmtId="0" fontId="4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500" b="1" i="0" u="none" strike="noStrike" kern="1200" cap="all" spc="10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Gjennomsnittlig yield (inkl. ekstraordinære) </a:t>
            </a:r>
            <a:r>
              <a:rPr lang="nb-NO" sz="1800" b="1" i="0" cap="all" baseline="0">
                <a:effectLst/>
              </a:rPr>
              <a:t>Eiendomsektoren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500" b="1" i="0" u="none" strike="noStrike" kern="1200" cap="all" spc="100" normalizeH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Yield!$B$2:$P$2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Yield!$B$10:$P$10</c:f>
              <c:numCache>
                <c:formatCode>0.00%</c:formatCode>
                <c:ptCount val="15"/>
                <c:pt idx="0">
                  <c:v>1.7006802721088437E-2</c:v>
                </c:pt>
                <c:pt idx="1">
                  <c:v>0.1566579634464752</c:v>
                </c:pt>
                <c:pt idx="2">
                  <c:v>6.3157894736842104E-3</c:v>
                </c:pt>
                <c:pt idx="3">
                  <c:v>2.393665158371041E-2</c:v>
                </c:pt>
                <c:pt idx="4">
                  <c:v>2.6739130434782609E-2</c:v>
                </c:pt>
                <c:pt idx="5">
                  <c:v>0</c:v>
                </c:pt>
                <c:pt idx="6">
                  <c:v>5.1612903225806452E-3</c:v>
                </c:pt>
                <c:pt idx="7">
                  <c:v>4.9577098405586072E-2</c:v>
                </c:pt>
                <c:pt idx="8">
                  <c:v>5.0355837371151763E-2</c:v>
                </c:pt>
                <c:pt idx="9">
                  <c:v>4.5325626801085116E-2</c:v>
                </c:pt>
                <c:pt idx="10">
                  <c:v>2.4661316039449561E-2</c:v>
                </c:pt>
                <c:pt idx="11">
                  <c:v>4.7393061091740421E-2</c:v>
                </c:pt>
                <c:pt idx="12">
                  <c:v>2.2062591904114533E-2</c:v>
                </c:pt>
                <c:pt idx="13">
                  <c:v>0.15382043413465687</c:v>
                </c:pt>
                <c:pt idx="14">
                  <c:v>3.6038034384925699E-2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C-42BA-9145-E24C8C2544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293181192"/>
        <c:axId val="293181520"/>
      </c:areaChart>
      <c:catAx>
        <c:axId val="29318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3181520"/>
        <c:crosses val="autoZero"/>
        <c:auto val="1"/>
        <c:lblAlgn val="ctr"/>
        <c:lblOffset val="100"/>
        <c:noMultiLvlLbl val="0"/>
      </c:catAx>
      <c:valAx>
        <c:axId val="2931815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293181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Gjennomsnittlig yield (eks ekstraordinære) eiendomsektoren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Yield!$B$38:$P$38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Yield!$B$46:$P$46</c:f>
              <c:numCache>
                <c:formatCode>0.00%</c:formatCode>
                <c:ptCount val="15"/>
                <c:pt idx="0">
                  <c:v>1.7006802721088437E-2</c:v>
                </c:pt>
                <c:pt idx="1">
                  <c:v>2.6109660574412535E-2</c:v>
                </c:pt>
                <c:pt idx="2">
                  <c:v>6.3157894736842104E-3</c:v>
                </c:pt>
                <c:pt idx="3">
                  <c:v>2.393665158371041E-2</c:v>
                </c:pt>
                <c:pt idx="4">
                  <c:v>2.6739130434782609E-2</c:v>
                </c:pt>
                <c:pt idx="5">
                  <c:v>0</c:v>
                </c:pt>
                <c:pt idx="6">
                  <c:v>5.1612903225806452E-3</c:v>
                </c:pt>
                <c:pt idx="7">
                  <c:v>4.9577098405586072E-2</c:v>
                </c:pt>
                <c:pt idx="8">
                  <c:v>5.0355837371151763E-2</c:v>
                </c:pt>
                <c:pt idx="9">
                  <c:v>3.3994220100813835E-2</c:v>
                </c:pt>
                <c:pt idx="10">
                  <c:v>2.4661316039449561E-2</c:v>
                </c:pt>
                <c:pt idx="11">
                  <c:v>4.7393061091740421E-2</c:v>
                </c:pt>
                <c:pt idx="12">
                  <c:v>2.2062591904114533E-2</c:v>
                </c:pt>
                <c:pt idx="13">
                  <c:v>0.15382043413465687</c:v>
                </c:pt>
                <c:pt idx="14">
                  <c:v>3.6038034384925699E-2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C-42BA-9145-E24C8C2544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293181192"/>
        <c:axId val="293181520"/>
      </c:areaChart>
      <c:catAx>
        <c:axId val="29318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3181520"/>
        <c:crosses val="autoZero"/>
        <c:auto val="1"/>
        <c:lblAlgn val="ctr"/>
        <c:lblOffset val="100"/>
        <c:noMultiLvlLbl val="0"/>
      </c:catAx>
      <c:valAx>
        <c:axId val="2931815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293181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0</xdr:rowOff>
    </xdr:from>
    <xdr:to>
      <xdr:col>11</xdr:col>
      <xdr:colOff>571500</xdr:colOff>
      <xdr:row>35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32A35A-446D-F146-96C5-76C7F437EB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47</xdr:row>
      <xdr:rowOff>12700</xdr:rowOff>
    </xdr:from>
    <xdr:to>
      <xdr:col>12</xdr:col>
      <xdr:colOff>127000</xdr:colOff>
      <xdr:row>76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7084BB3-0712-B544-A1D9-265AA81441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D7578-3BFA-DE49-B852-F26EECEA37FA}">
  <dimension ref="A1:AD27"/>
  <sheetViews>
    <sheetView zoomScale="89" zoomScaleNormal="89" workbookViewId="0">
      <selection activeCell="K11" sqref="K11"/>
    </sheetView>
  </sheetViews>
  <sheetFormatPr baseColWidth="10" defaultRowHeight="15.75" x14ac:dyDescent="0.25"/>
  <cols>
    <col min="1" max="1" width="24.625" bestFit="1" customWidth="1"/>
    <col min="2" max="10" width="10.875" customWidth="1"/>
  </cols>
  <sheetData>
    <row r="1" spans="1:30" ht="28.5" x14ac:dyDescent="0.45">
      <c r="A1" s="10" t="s">
        <v>2</v>
      </c>
      <c r="B1" s="3"/>
      <c r="C1" s="3"/>
      <c r="D1" s="3"/>
      <c r="E1" s="3"/>
      <c r="F1" s="3"/>
      <c r="G1" s="3"/>
      <c r="H1" s="3"/>
      <c r="I1" s="3"/>
      <c r="J1" s="3"/>
      <c r="K1" s="11" t="s">
        <v>1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25">
      <c r="A2" s="10"/>
      <c r="B2" s="4">
        <f t="shared" ref="B2:I2" si="0">C2-1</f>
        <v>1989</v>
      </c>
      <c r="C2" s="4">
        <f t="shared" si="0"/>
        <v>1990</v>
      </c>
      <c r="D2" s="4">
        <f t="shared" si="0"/>
        <v>1991</v>
      </c>
      <c r="E2" s="4">
        <f t="shared" si="0"/>
        <v>1992</v>
      </c>
      <c r="F2" s="4">
        <f t="shared" si="0"/>
        <v>1993</v>
      </c>
      <c r="G2" s="4">
        <f t="shared" si="0"/>
        <v>1994</v>
      </c>
      <c r="H2" s="4">
        <f t="shared" si="0"/>
        <v>1995</v>
      </c>
      <c r="I2" s="4">
        <f t="shared" si="0"/>
        <v>1996</v>
      </c>
      <c r="J2" s="4">
        <f>K2-1</f>
        <v>1997</v>
      </c>
      <c r="K2" s="1">
        <v>1998</v>
      </c>
      <c r="L2" s="1">
        <v>1999</v>
      </c>
      <c r="M2" s="1">
        <v>2000</v>
      </c>
      <c r="N2" s="1">
        <f t="shared" ref="N2:T2" si="1">M2+1</f>
        <v>2001</v>
      </c>
      <c r="O2" s="1">
        <f t="shared" si="1"/>
        <v>2002</v>
      </c>
      <c r="P2" s="1">
        <f t="shared" si="1"/>
        <v>2003</v>
      </c>
      <c r="Q2" s="1">
        <f t="shared" si="1"/>
        <v>2004</v>
      </c>
      <c r="R2" s="1">
        <f t="shared" si="1"/>
        <v>2005</v>
      </c>
      <c r="S2" s="1">
        <f t="shared" si="1"/>
        <v>2006</v>
      </c>
      <c r="T2" s="1">
        <f t="shared" si="1"/>
        <v>2007</v>
      </c>
      <c r="U2" s="2">
        <v>2008</v>
      </c>
      <c r="V2" s="2">
        <f t="shared" ref="V2:AD2" si="2">U2+1</f>
        <v>2009</v>
      </c>
      <c r="W2" s="2">
        <f t="shared" si="2"/>
        <v>2010</v>
      </c>
      <c r="X2" s="2">
        <f t="shared" si="2"/>
        <v>2011</v>
      </c>
      <c r="Y2" s="2">
        <f t="shared" si="2"/>
        <v>2012</v>
      </c>
      <c r="Z2" s="2">
        <f t="shared" si="2"/>
        <v>2013</v>
      </c>
      <c r="AA2" s="2">
        <f t="shared" si="2"/>
        <v>2014</v>
      </c>
      <c r="AB2" s="2">
        <f t="shared" si="2"/>
        <v>2015</v>
      </c>
      <c r="AC2" s="2">
        <f t="shared" si="2"/>
        <v>2016</v>
      </c>
      <c r="AD2" s="2">
        <f t="shared" si="2"/>
        <v>2017</v>
      </c>
    </row>
    <row r="3" spans="1:30" x14ac:dyDescent="0.25">
      <c r="A3" t="s">
        <v>3</v>
      </c>
      <c r="AA3">
        <v>2.5</v>
      </c>
      <c r="AB3">
        <v>3</v>
      </c>
      <c r="AC3">
        <v>3.45</v>
      </c>
      <c r="AD3">
        <v>4.0999999999999996</v>
      </c>
    </row>
    <row r="4" spans="1:30" x14ac:dyDescent="0.25">
      <c r="A4" t="s">
        <v>4</v>
      </c>
      <c r="S4">
        <v>2.5</v>
      </c>
      <c r="T4">
        <v>2.5</v>
      </c>
      <c r="U4">
        <v>0</v>
      </c>
      <c r="V4">
        <v>0</v>
      </c>
      <c r="W4">
        <v>0.2</v>
      </c>
      <c r="X4">
        <v>0.2</v>
      </c>
      <c r="Y4">
        <v>0.2</v>
      </c>
      <c r="Z4">
        <v>0</v>
      </c>
      <c r="AA4">
        <v>0</v>
      </c>
      <c r="AB4">
        <v>0</v>
      </c>
      <c r="AC4">
        <v>0.37</v>
      </c>
      <c r="AD4">
        <v>0.28999999999999998</v>
      </c>
    </row>
    <row r="5" spans="1:30" x14ac:dyDescent="0.25">
      <c r="A5" t="s">
        <v>5</v>
      </c>
      <c r="B5">
        <v>0.1</v>
      </c>
      <c r="C5">
        <v>0.1</v>
      </c>
      <c r="D5">
        <v>0.1</v>
      </c>
      <c r="E5">
        <v>0</v>
      </c>
      <c r="F5">
        <v>0.12</v>
      </c>
      <c r="G5">
        <v>0.14000000000000001</v>
      </c>
      <c r="H5">
        <v>0.2</v>
      </c>
      <c r="I5">
        <v>0.24</v>
      </c>
      <c r="J5">
        <v>0.24</v>
      </c>
      <c r="K5">
        <v>0.24</v>
      </c>
      <c r="L5">
        <v>0.26</v>
      </c>
      <c r="M5">
        <v>0</v>
      </c>
      <c r="N5">
        <v>0.6</v>
      </c>
      <c r="O5">
        <v>0.45</v>
      </c>
      <c r="P5">
        <v>0.5</v>
      </c>
      <c r="Q5">
        <v>6</v>
      </c>
      <c r="R5">
        <v>0.3</v>
      </c>
      <c r="S5">
        <v>0.8</v>
      </c>
      <c r="T5">
        <v>0.8</v>
      </c>
      <c r="U5">
        <v>0</v>
      </c>
      <c r="V5">
        <v>0.8</v>
      </c>
      <c r="W5">
        <v>1</v>
      </c>
      <c r="X5">
        <v>1</v>
      </c>
      <c r="Y5">
        <v>1.2</v>
      </c>
      <c r="Z5">
        <v>1.4</v>
      </c>
      <c r="AA5">
        <v>1.6</v>
      </c>
      <c r="AB5">
        <v>1.8</v>
      </c>
      <c r="AC5">
        <v>2</v>
      </c>
      <c r="AD5">
        <v>2.2000000000000002</v>
      </c>
    </row>
    <row r="6" spans="1:30" x14ac:dyDescent="0.25">
      <c r="A6" t="s">
        <v>6</v>
      </c>
      <c r="Z6">
        <v>0.5</v>
      </c>
      <c r="AA6">
        <v>1.2</v>
      </c>
      <c r="AB6">
        <v>1.5</v>
      </c>
      <c r="AC6">
        <v>1.6</v>
      </c>
      <c r="AD6">
        <v>3</v>
      </c>
    </row>
    <row r="7" spans="1:30" x14ac:dyDescent="0.25">
      <c r="A7" t="s">
        <v>7</v>
      </c>
      <c r="AC7">
        <v>1.0288999999999999</v>
      </c>
      <c r="AD7">
        <v>1.1499999999999999</v>
      </c>
    </row>
    <row r="8" spans="1:30" x14ac:dyDescent="0.25">
      <c r="A8" t="s">
        <v>8</v>
      </c>
      <c r="W8">
        <v>1.5</v>
      </c>
      <c r="X8">
        <v>1.5</v>
      </c>
      <c r="Y8">
        <v>1.5</v>
      </c>
      <c r="Z8">
        <v>1</v>
      </c>
      <c r="AA8">
        <v>1.6</v>
      </c>
      <c r="AB8">
        <v>0</v>
      </c>
      <c r="AC8">
        <v>3.8</v>
      </c>
      <c r="AD8">
        <v>0</v>
      </c>
    </row>
    <row r="10" spans="1:30" x14ac:dyDescent="0.25">
      <c r="A10" s="8" t="s">
        <v>14</v>
      </c>
    </row>
    <row r="11" spans="1:30" x14ac:dyDescent="0.25">
      <c r="A11" s="9" t="s">
        <v>15</v>
      </c>
    </row>
    <row r="12" spans="1:30" x14ac:dyDescent="0.25">
      <c r="A12" s="9" t="s">
        <v>16</v>
      </c>
    </row>
    <row r="13" spans="1:30" x14ac:dyDescent="0.25">
      <c r="A13" s="9" t="s">
        <v>17</v>
      </c>
    </row>
    <row r="15" spans="1:30" ht="28.5" x14ac:dyDescent="0.45">
      <c r="A15" s="10" t="s">
        <v>2</v>
      </c>
      <c r="B15" s="3"/>
      <c r="C15" s="3"/>
      <c r="D15" s="3"/>
      <c r="E15" s="3"/>
      <c r="F15" s="3"/>
      <c r="G15" s="3"/>
      <c r="H15" s="3"/>
      <c r="I15" s="3"/>
      <c r="J15" s="3"/>
      <c r="K15" s="11" t="s">
        <v>9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x14ac:dyDescent="0.25">
      <c r="A16" s="10"/>
      <c r="B16" s="4">
        <f t="shared" ref="B16:I16" si="3">C16-1</f>
        <v>1989</v>
      </c>
      <c r="C16" s="4">
        <f t="shared" si="3"/>
        <v>1990</v>
      </c>
      <c r="D16" s="4">
        <f t="shared" si="3"/>
        <v>1991</v>
      </c>
      <c r="E16" s="4">
        <f t="shared" si="3"/>
        <v>1992</v>
      </c>
      <c r="F16" s="4">
        <f t="shared" si="3"/>
        <v>1993</v>
      </c>
      <c r="G16" s="4">
        <f t="shared" si="3"/>
        <v>1994</v>
      </c>
      <c r="H16" s="4">
        <f t="shared" si="3"/>
        <v>1995</v>
      </c>
      <c r="I16" s="4">
        <f t="shared" si="3"/>
        <v>1996</v>
      </c>
      <c r="J16" s="4">
        <f>K16-1</f>
        <v>1997</v>
      </c>
      <c r="K16" s="1">
        <v>1998</v>
      </c>
      <c r="L16" s="1">
        <v>1999</v>
      </c>
      <c r="M16" s="1">
        <v>2000</v>
      </c>
      <c r="N16" s="1">
        <f t="shared" ref="N16:T16" si="4">M16+1</f>
        <v>2001</v>
      </c>
      <c r="O16" s="1">
        <f t="shared" si="4"/>
        <v>2002</v>
      </c>
      <c r="P16" s="1">
        <f t="shared" si="4"/>
        <v>2003</v>
      </c>
      <c r="Q16" s="1">
        <f t="shared" si="4"/>
        <v>2004</v>
      </c>
      <c r="R16" s="1">
        <f t="shared" si="4"/>
        <v>2005</v>
      </c>
      <c r="S16" s="1">
        <f t="shared" si="4"/>
        <v>2006</v>
      </c>
      <c r="T16" s="1">
        <f t="shared" si="4"/>
        <v>2007</v>
      </c>
      <c r="U16" s="2">
        <v>2008</v>
      </c>
      <c r="V16" s="2">
        <f t="shared" ref="V16:AD16" si="5">U16+1</f>
        <v>2009</v>
      </c>
      <c r="W16" s="2">
        <f t="shared" si="5"/>
        <v>2010</v>
      </c>
      <c r="X16" s="2">
        <f t="shared" si="5"/>
        <v>2011</v>
      </c>
      <c r="Y16" s="2">
        <f t="shared" si="5"/>
        <v>2012</v>
      </c>
      <c r="Z16" s="2">
        <f t="shared" si="5"/>
        <v>2013</v>
      </c>
      <c r="AA16" s="2">
        <f t="shared" si="5"/>
        <v>2014</v>
      </c>
      <c r="AB16" s="2">
        <f t="shared" si="5"/>
        <v>2015</v>
      </c>
      <c r="AC16" s="2">
        <f t="shared" si="5"/>
        <v>2016</v>
      </c>
      <c r="AD16" s="2">
        <f t="shared" si="5"/>
        <v>2017</v>
      </c>
    </row>
    <row r="17" spans="1:30" x14ac:dyDescent="0.25">
      <c r="A17" t="s">
        <v>3</v>
      </c>
      <c r="AA17">
        <v>2.5</v>
      </c>
      <c r="AB17">
        <v>3</v>
      </c>
      <c r="AC17">
        <v>3.45</v>
      </c>
      <c r="AD17">
        <v>4.0999999999999996</v>
      </c>
    </row>
    <row r="18" spans="1:30" x14ac:dyDescent="0.25">
      <c r="A18" t="s">
        <v>4</v>
      </c>
      <c r="S18">
        <v>2.5</v>
      </c>
      <c r="T18">
        <v>2.5</v>
      </c>
      <c r="U18">
        <v>0</v>
      </c>
      <c r="V18">
        <v>0</v>
      </c>
      <c r="W18">
        <v>0.2</v>
      </c>
      <c r="X18">
        <v>0.2</v>
      </c>
      <c r="Y18">
        <v>0.2</v>
      </c>
      <c r="Z18">
        <v>0</v>
      </c>
      <c r="AA18">
        <v>0</v>
      </c>
      <c r="AB18">
        <v>0</v>
      </c>
      <c r="AC18">
        <v>0.37</v>
      </c>
      <c r="AD18">
        <v>0.28999999999999998</v>
      </c>
    </row>
    <row r="19" spans="1:30" x14ac:dyDescent="0.25">
      <c r="A19" t="s">
        <v>5</v>
      </c>
      <c r="B19">
        <v>0.1</v>
      </c>
      <c r="C19">
        <v>0.1</v>
      </c>
      <c r="D19">
        <v>0.1</v>
      </c>
      <c r="E19">
        <v>0</v>
      </c>
      <c r="F19">
        <v>0.12</v>
      </c>
      <c r="G19">
        <v>0.14000000000000001</v>
      </c>
      <c r="H19">
        <v>0.2</v>
      </c>
      <c r="I19">
        <v>0.24</v>
      </c>
      <c r="J19">
        <v>0.24</v>
      </c>
      <c r="K19">
        <v>0.24</v>
      </c>
      <c r="L19">
        <v>0.26</v>
      </c>
      <c r="M19">
        <v>0</v>
      </c>
      <c r="N19">
        <v>0.6</v>
      </c>
      <c r="O19">
        <v>0.45</v>
      </c>
      <c r="P19">
        <v>0.5</v>
      </c>
      <c r="Q19">
        <v>1</v>
      </c>
      <c r="R19">
        <v>0.3</v>
      </c>
      <c r="S19">
        <v>0.8</v>
      </c>
      <c r="T19">
        <v>0.8</v>
      </c>
      <c r="U19">
        <v>0</v>
      </c>
      <c r="V19">
        <v>0.8</v>
      </c>
      <c r="W19">
        <v>1</v>
      </c>
      <c r="X19">
        <v>1</v>
      </c>
      <c r="Y19">
        <v>1.2</v>
      </c>
      <c r="Z19">
        <v>1.4</v>
      </c>
      <c r="AA19">
        <v>1.6</v>
      </c>
      <c r="AB19">
        <v>1.8</v>
      </c>
      <c r="AC19">
        <v>2</v>
      </c>
      <c r="AD19">
        <v>2.2000000000000002</v>
      </c>
    </row>
    <row r="20" spans="1:30" x14ac:dyDescent="0.25">
      <c r="A20" t="s">
        <v>6</v>
      </c>
      <c r="Z20">
        <v>0.5</v>
      </c>
      <c r="AA20">
        <v>1.2</v>
      </c>
      <c r="AB20">
        <v>1.5</v>
      </c>
      <c r="AC20">
        <v>1.6</v>
      </c>
      <c r="AD20">
        <v>3</v>
      </c>
    </row>
    <row r="21" spans="1:30" x14ac:dyDescent="0.25">
      <c r="A21" t="s">
        <v>7</v>
      </c>
      <c r="AC21">
        <v>1.0288999999999999</v>
      </c>
      <c r="AD21">
        <v>1.1499999999999999</v>
      </c>
    </row>
    <row r="22" spans="1:30" x14ac:dyDescent="0.25">
      <c r="A22" t="s">
        <v>8</v>
      </c>
      <c r="W22">
        <v>1.5</v>
      </c>
      <c r="X22">
        <v>1.5</v>
      </c>
      <c r="Y22">
        <v>1.5</v>
      </c>
      <c r="Z22">
        <v>1</v>
      </c>
      <c r="AA22">
        <v>1.6</v>
      </c>
      <c r="AB22">
        <v>0</v>
      </c>
      <c r="AC22">
        <v>3.8</v>
      </c>
      <c r="AD22">
        <v>0</v>
      </c>
    </row>
    <row r="24" spans="1:30" x14ac:dyDescent="0.25">
      <c r="A24" s="8" t="s">
        <v>14</v>
      </c>
    </row>
    <row r="25" spans="1:30" x14ac:dyDescent="0.25">
      <c r="A25" s="9" t="s">
        <v>15</v>
      </c>
    </row>
    <row r="26" spans="1:30" x14ac:dyDescent="0.25">
      <c r="A26" s="9" t="s">
        <v>16</v>
      </c>
    </row>
    <row r="27" spans="1:30" x14ac:dyDescent="0.25">
      <c r="A27" s="9" t="s">
        <v>18</v>
      </c>
    </row>
  </sheetData>
  <mergeCells count="4">
    <mergeCell ref="A1:A2"/>
    <mergeCell ref="K1:AD1"/>
    <mergeCell ref="A15:A16"/>
    <mergeCell ref="K15:AD15"/>
  </mergeCells>
  <pageMargins left="0" right="0" top="0" bottom="0" header="0" footer="0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34F5-D694-7F42-98C6-CFF909F1B6A0}">
  <dimension ref="A1:U8"/>
  <sheetViews>
    <sheetView workbookViewId="0">
      <selection activeCell="D10" sqref="D10"/>
    </sheetView>
  </sheetViews>
  <sheetFormatPr baseColWidth="10" defaultRowHeight="15.75" x14ac:dyDescent="0.25"/>
  <cols>
    <col min="1" max="1" width="35.375" bestFit="1" customWidth="1"/>
  </cols>
  <sheetData>
    <row r="1" spans="1:21" ht="28.5" x14ac:dyDescent="0.45">
      <c r="A1" s="10" t="s">
        <v>2</v>
      </c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5">
      <c r="A2" s="10"/>
      <c r="B2" s="2">
        <f t="shared" ref="B2:E2" si="0">C2-1</f>
        <v>1998</v>
      </c>
      <c r="C2" s="2">
        <f t="shared" si="0"/>
        <v>1999</v>
      </c>
      <c r="D2" s="2">
        <f t="shared" si="0"/>
        <v>2000</v>
      </c>
      <c r="E2" s="2">
        <f t="shared" si="0"/>
        <v>2001</v>
      </c>
      <c r="F2" s="2">
        <f>G2-1</f>
        <v>2002</v>
      </c>
      <c r="G2" s="2">
        <v>2003</v>
      </c>
      <c r="H2" s="2">
        <f>G2+1</f>
        <v>2004</v>
      </c>
      <c r="I2" s="2">
        <f t="shared" ref="I2:U2" si="1">H2+1</f>
        <v>2005</v>
      </c>
      <c r="J2" s="2">
        <f t="shared" si="1"/>
        <v>2006</v>
      </c>
      <c r="K2" s="2">
        <f t="shared" si="1"/>
        <v>2007</v>
      </c>
      <c r="L2" s="2">
        <f t="shared" si="1"/>
        <v>2008</v>
      </c>
      <c r="M2" s="2">
        <f t="shared" si="1"/>
        <v>2009</v>
      </c>
      <c r="N2" s="2">
        <f t="shared" si="1"/>
        <v>2010</v>
      </c>
      <c r="O2" s="2">
        <f t="shared" si="1"/>
        <v>2011</v>
      </c>
      <c r="P2" s="2">
        <f t="shared" si="1"/>
        <v>2012</v>
      </c>
      <c r="Q2" s="2">
        <f t="shared" si="1"/>
        <v>2013</v>
      </c>
      <c r="R2" s="2">
        <f t="shared" si="1"/>
        <v>2014</v>
      </c>
      <c r="S2" s="2">
        <f t="shared" si="1"/>
        <v>2015</v>
      </c>
      <c r="T2" s="2">
        <f t="shared" si="1"/>
        <v>2016</v>
      </c>
      <c r="U2" s="2">
        <f t="shared" si="1"/>
        <v>2017</v>
      </c>
    </row>
    <row r="3" spans="1:21" x14ac:dyDescent="0.25">
      <c r="A3" t="s">
        <v>3</v>
      </c>
      <c r="R3">
        <v>76.5</v>
      </c>
      <c r="S3">
        <v>71.25</v>
      </c>
      <c r="T3">
        <v>84.5</v>
      </c>
      <c r="U3">
        <v>121.5</v>
      </c>
    </row>
    <row r="4" spans="1:21" x14ac:dyDescent="0.25">
      <c r="A4" t="s">
        <v>4</v>
      </c>
      <c r="J4">
        <v>65</v>
      </c>
      <c r="K4">
        <v>57.5</v>
      </c>
      <c r="L4">
        <v>7.85</v>
      </c>
      <c r="M4">
        <v>13.13</v>
      </c>
      <c r="N4">
        <v>10.199999999999999</v>
      </c>
      <c r="O4">
        <v>7.78</v>
      </c>
      <c r="P4">
        <v>8.4</v>
      </c>
      <c r="Q4">
        <v>7.5</v>
      </c>
      <c r="R4">
        <v>10.1</v>
      </c>
      <c r="S4">
        <v>8.76</v>
      </c>
      <c r="T4">
        <v>9.99</v>
      </c>
      <c r="U4">
        <v>10.7</v>
      </c>
    </row>
    <row r="5" spans="1:21" x14ac:dyDescent="0.25">
      <c r="A5" t="s">
        <v>5</v>
      </c>
      <c r="B5">
        <v>19</v>
      </c>
      <c r="C5">
        <v>18.8</v>
      </c>
      <c r="D5">
        <v>17.3</v>
      </c>
      <c r="E5">
        <v>16.850000000000001</v>
      </c>
      <c r="F5">
        <v>20</v>
      </c>
      <c r="G5">
        <v>29.4</v>
      </c>
      <c r="H5">
        <v>38.299999999999997</v>
      </c>
      <c r="I5">
        <v>47.5</v>
      </c>
      <c r="J5">
        <v>85</v>
      </c>
      <c r="K5">
        <v>80</v>
      </c>
      <c r="L5">
        <v>48</v>
      </c>
      <c r="M5">
        <v>77.5</v>
      </c>
      <c r="N5">
        <v>90.8</v>
      </c>
      <c r="O5">
        <v>79.5</v>
      </c>
      <c r="P5">
        <v>89</v>
      </c>
      <c r="Q5">
        <v>107</v>
      </c>
      <c r="R5">
        <v>126.5</v>
      </c>
      <c r="S5">
        <v>140</v>
      </c>
      <c r="T5">
        <v>160</v>
      </c>
      <c r="U5">
        <v>163</v>
      </c>
    </row>
    <row r="6" spans="1:21" x14ac:dyDescent="0.25">
      <c r="A6" t="s">
        <v>6</v>
      </c>
      <c r="P6">
        <v>17.7</v>
      </c>
      <c r="Q6">
        <v>17.8</v>
      </c>
      <c r="R6">
        <v>20.2</v>
      </c>
      <c r="S6">
        <v>27.1</v>
      </c>
      <c r="T6">
        <v>39.6</v>
      </c>
      <c r="U6">
        <v>32.65</v>
      </c>
    </row>
    <row r="7" spans="1:21" x14ac:dyDescent="0.25">
      <c r="A7" t="s">
        <v>7</v>
      </c>
      <c r="T7">
        <v>32</v>
      </c>
      <c r="U7">
        <v>23</v>
      </c>
    </row>
    <row r="8" spans="1:21" x14ac:dyDescent="0.25">
      <c r="A8" t="s">
        <v>8</v>
      </c>
      <c r="N8">
        <v>12.7</v>
      </c>
      <c r="O8">
        <v>13.3</v>
      </c>
      <c r="P8">
        <v>15.2</v>
      </c>
      <c r="Q8">
        <v>17.399999999999999</v>
      </c>
      <c r="R8">
        <v>12.1</v>
      </c>
      <c r="S8">
        <v>10.55</v>
      </c>
      <c r="T8">
        <v>5</v>
      </c>
      <c r="U8">
        <v>0.75</v>
      </c>
    </row>
  </sheetData>
  <mergeCells count="2">
    <mergeCell ref="A1:A2"/>
    <mergeCell ref="B1:U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70068-8846-EB42-A1B3-3B57452DE403}">
  <dimension ref="A1:P47"/>
  <sheetViews>
    <sheetView tabSelected="1" topLeftCell="A4" zoomScale="79" zoomScaleNormal="79" workbookViewId="0">
      <selection activeCell="S32" sqref="S32"/>
    </sheetView>
  </sheetViews>
  <sheetFormatPr baseColWidth="10" defaultRowHeight="15.75" x14ac:dyDescent="0.25"/>
  <cols>
    <col min="1" max="1" width="35.375" bestFit="1" customWidth="1"/>
  </cols>
  <sheetData>
    <row r="1" spans="1:16" ht="28.5" x14ac:dyDescent="0.45">
      <c r="A1" s="10" t="s">
        <v>2</v>
      </c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95" customHeight="1" x14ac:dyDescent="0.25">
      <c r="A2" s="10"/>
      <c r="B2" s="1">
        <f t="shared" ref="B2:E2" si="0">C2-1</f>
        <v>2003</v>
      </c>
      <c r="C2" s="1">
        <f t="shared" si="0"/>
        <v>2004</v>
      </c>
      <c r="D2" s="1">
        <f t="shared" si="0"/>
        <v>2005</v>
      </c>
      <c r="E2" s="1">
        <f t="shared" si="0"/>
        <v>2006</v>
      </c>
      <c r="F2" s="1">
        <f>G2-1</f>
        <v>2007</v>
      </c>
      <c r="G2" s="2">
        <v>2008</v>
      </c>
      <c r="H2" s="2">
        <f t="shared" ref="H2:P2" si="1">G2+1</f>
        <v>2009</v>
      </c>
      <c r="I2" s="2">
        <f t="shared" si="1"/>
        <v>2010</v>
      </c>
      <c r="J2" s="2">
        <f t="shared" si="1"/>
        <v>2011</v>
      </c>
      <c r="K2" s="2">
        <f t="shared" si="1"/>
        <v>2012</v>
      </c>
      <c r="L2" s="2">
        <f t="shared" si="1"/>
        <v>2013</v>
      </c>
      <c r="M2" s="2">
        <f t="shared" si="1"/>
        <v>2014</v>
      </c>
      <c r="N2" s="2">
        <f t="shared" si="1"/>
        <v>2015</v>
      </c>
      <c r="O2" s="2">
        <f t="shared" si="1"/>
        <v>2016</v>
      </c>
      <c r="P2" s="2">
        <f t="shared" si="1"/>
        <v>2017</v>
      </c>
    </row>
    <row r="3" spans="1:16" x14ac:dyDescent="0.25">
      <c r="A3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>
        <f>Utbytteinfo!AA3/'Aksjekurs 31.12.'!R3</f>
        <v>3.2679738562091505E-2</v>
      </c>
      <c r="N3" s="5">
        <f>Utbytteinfo!AB3/'Aksjekurs 31.12.'!S3</f>
        <v>4.2105263157894736E-2</v>
      </c>
      <c r="O3" s="5">
        <f>Utbytteinfo!AC3/'Aksjekurs 31.12.'!T3</f>
        <v>4.0828402366863907E-2</v>
      </c>
      <c r="P3" s="5">
        <f>Utbytteinfo!AD3/'Aksjekurs 31.12.'!U3</f>
        <v>3.3744855967078186E-2</v>
      </c>
    </row>
    <row r="4" spans="1:16" x14ac:dyDescent="0.25">
      <c r="A4" t="s">
        <v>4</v>
      </c>
      <c r="B4" s="5"/>
      <c r="C4" s="5"/>
      <c r="D4" s="5"/>
      <c r="E4" s="5">
        <f>Utbytteinfo!S4/'Aksjekurs 31.12.'!J4</f>
        <v>3.8461538461538464E-2</v>
      </c>
      <c r="F4" s="5">
        <f>Utbytteinfo!T4/'Aksjekurs 31.12.'!K4</f>
        <v>4.3478260869565216E-2</v>
      </c>
      <c r="G4" s="5">
        <f>Utbytteinfo!U4/'Aksjekurs 31.12.'!L4</f>
        <v>0</v>
      </c>
      <c r="H4" s="5">
        <f>Utbytteinfo!V4/'Aksjekurs 31.12.'!M4</f>
        <v>0</v>
      </c>
      <c r="I4" s="5">
        <f>Utbytteinfo!W4/'Aksjekurs 31.12.'!N4</f>
        <v>1.9607843137254905E-2</v>
      </c>
      <c r="J4" s="5">
        <f>Utbytteinfo!X4/'Aksjekurs 31.12.'!O4</f>
        <v>2.570694087403599E-2</v>
      </c>
      <c r="K4" s="5">
        <f>Utbytteinfo!Y4/'Aksjekurs 31.12.'!P4</f>
        <v>2.3809523809523808E-2</v>
      </c>
      <c r="L4" s="5">
        <f>Utbytteinfo!Z4/'Aksjekurs 31.12.'!Q4</f>
        <v>0</v>
      </c>
      <c r="M4" s="5">
        <f>Utbytteinfo!AA4/'Aksjekurs 31.12.'!R4</f>
        <v>0</v>
      </c>
      <c r="N4" s="5">
        <f>Utbytteinfo!AB4/'Aksjekurs 31.12.'!S4</f>
        <v>0</v>
      </c>
      <c r="O4" s="5">
        <f>Utbytteinfo!AC4/'Aksjekurs 31.12.'!T4</f>
        <v>3.7037037037037035E-2</v>
      </c>
      <c r="P4" s="5">
        <f>Utbytteinfo!AD4/'Aksjekurs 31.12.'!U4</f>
        <v>2.7102803738317756E-2</v>
      </c>
    </row>
    <row r="5" spans="1:16" x14ac:dyDescent="0.25">
      <c r="A5" t="s">
        <v>5</v>
      </c>
      <c r="B5" s="5">
        <f>Utbytteinfo!P5/'Aksjekurs 31.12.'!G5</f>
        <v>1.7006802721088437E-2</v>
      </c>
      <c r="C5" s="5">
        <f>Utbytteinfo!Q5/'Aksjekurs 31.12.'!H5</f>
        <v>0.1566579634464752</v>
      </c>
      <c r="D5" s="5">
        <f>Utbytteinfo!R5/'Aksjekurs 31.12.'!I5</f>
        <v>6.3157894736842104E-3</v>
      </c>
      <c r="E5" s="5">
        <f>Utbytteinfo!S5/'Aksjekurs 31.12.'!J5</f>
        <v>9.4117647058823539E-3</v>
      </c>
      <c r="F5" s="5">
        <f>Utbytteinfo!T5/'Aksjekurs 31.12.'!K5</f>
        <v>0.01</v>
      </c>
      <c r="G5" s="5">
        <f>Utbytteinfo!U5/'Aksjekurs 31.12.'!L5</f>
        <v>0</v>
      </c>
      <c r="H5" s="5">
        <f>Utbytteinfo!V5/'Aksjekurs 31.12.'!M5</f>
        <v>1.032258064516129E-2</v>
      </c>
      <c r="I5" s="5">
        <f>Utbytteinfo!W5/'Aksjekurs 31.12.'!N5</f>
        <v>1.1013215859030838E-2</v>
      </c>
      <c r="J5" s="5">
        <f>Utbytteinfo!X5/'Aksjekurs 31.12.'!O5</f>
        <v>1.2578616352201259E-2</v>
      </c>
      <c r="K5" s="5">
        <f>Utbytteinfo!Y5/'Aksjekurs 31.12.'!P5</f>
        <v>1.3483146067415731E-2</v>
      </c>
      <c r="L5" s="5">
        <f>Utbytteinfo!Z5/'Aksjekurs 31.12.'!Q5</f>
        <v>1.3084112149532709E-2</v>
      </c>
      <c r="M5" s="5">
        <f>Utbytteinfo!AA5/'Aksjekurs 31.12.'!R5</f>
        <v>1.2648221343873518E-2</v>
      </c>
      <c r="N5" s="5">
        <f>Utbytteinfo!AB5/'Aksjekurs 31.12.'!S5</f>
        <v>1.2857142857142857E-2</v>
      </c>
      <c r="O5" s="5">
        <f>Utbytteinfo!AC5/'Aksjekurs 31.12.'!T5</f>
        <v>1.2500000000000001E-2</v>
      </c>
      <c r="P5" s="5">
        <f>Utbytteinfo!AD5/'Aksjekurs 31.12.'!U5</f>
        <v>1.3496932515337425E-2</v>
      </c>
    </row>
    <row r="6" spans="1:16" x14ac:dyDescent="0.25">
      <c r="A6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f>Utbytteinfo!Z6/'Aksjekurs 31.12.'!Q6</f>
        <v>2.8089887640449437E-2</v>
      </c>
      <c r="M6" s="5">
        <f>Utbytteinfo!AA6/'Aksjekurs 31.12.'!R6</f>
        <v>5.9405940594059403E-2</v>
      </c>
      <c r="N6" s="5">
        <f>Utbytteinfo!AB6/'Aksjekurs 31.12.'!S6</f>
        <v>5.5350553505535055E-2</v>
      </c>
      <c r="O6" s="5">
        <f>Utbytteinfo!AC6/'Aksjekurs 31.12.'!T6</f>
        <v>4.0404040404040407E-2</v>
      </c>
      <c r="P6" s="5">
        <f>Utbytteinfo!AD6/'Aksjekurs 31.12.'!U6</f>
        <v>9.1883614088820828E-2</v>
      </c>
    </row>
    <row r="7" spans="1:16" x14ac:dyDescent="0.25">
      <c r="A7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>Utbytteinfo!AC7/'Aksjekurs 31.12.'!T7</f>
        <v>3.2153124999999998E-2</v>
      </c>
      <c r="P7" s="5">
        <f>Utbytteinfo!AD7/'Aksjekurs 31.12.'!U7</f>
        <v>4.9999999999999996E-2</v>
      </c>
    </row>
    <row r="8" spans="1:16" x14ac:dyDescent="0.25">
      <c r="A8" t="s">
        <v>8</v>
      </c>
      <c r="B8" s="5"/>
      <c r="C8" s="5"/>
      <c r="D8" s="5"/>
      <c r="E8" s="5"/>
      <c r="F8" s="5"/>
      <c r="G8" s="5"/>
      <c r="H8" s="5"/>
      <c r="I8" s="5">
        <f>Utbytteinfo!W8/'Aksjekurs 31.12.'!N8</f>
        <v>0.11811023622047245</v>
      </c>
      <c r="J8" s="5">
        <f>Utbytteinfo!X8/'Aksjekurs 31.12.'!O8</f>
        <v>0.11278195488721804</v>
      </c>
      <c r="K8" s="5">
        <f>Utbytteinfo!Y8/'Aksjekurs 31.12.'!P8</f>
        <v>9.8684210526315791E-2</v>
      </c>
      <c r="L8" s="5">
        <f>Utbytteinfo!Z8/'Aksjekurs 31.12.'!Q8</f>
        <v>5.7471264367816098E-2</v>
      </c>
      <c r="M8" s="5">
        <f>Utbytteinfo!AA8/'Aksjekurs 31.12.'!R8</f>
        <v>0.13223140495867769</v>
      </c>
      <c r="N8" s="5">
        <f>Utbytteinfo!AB8/'Aksjekurs 31.12.'!S8</f>
        <v>0</v>
      </c>
      <c r="O8" s="5">
        <f>Utbytteinfo!AC8/'Aksjekurs 31.12.'!T8</f>
        <v>0.76</v>
      </c>
      <c r="P8" s="5">
        <f>Utbytteinfo!AD8/'Aksjekurs 31.12.'!U8</f>
        <v>0</v>
      </c>
    </row>
    <row r="10" spans="1:16" x14ac:dyDescent="0.25">
      <c r="A10" s="6" t="s">
        <v>12</v>
      </c>
      <c r="B10" s="7">
        <f>AVERAGE(B3:B8)</f>
        <v>1.7006802721088437E-2</v>
      </c>
      <c r="C10" s="7">
        <f>AVERAGE(C3:C8)</f>
        <v>0.1566579634464752</v>
      </c>
      <c r="D10" s="7">
        <f t="shared" ref="C10:P10" si="2">AVERAGE(D3:D8)</f>
        <v>6.3157894736842104E-3</v>
      </c>
      <c r="E10" s="7">
        <f t="shared" si="2"/>
        <v>2.393665158371041E-2</v>
      </c>
      <c r="F10" s="7">
        <f t="shared" si="2"/>
        <v>2.6739130434782609E-2</v>
      </c>
      <c r="G10" s="7">
        <f t="shared" si="2"/>
        <v>0</v>
      </c>
      <c r="H10" s="7">
        <f t="shared" si="2"/>
        <v>5.1612903225806452E-3</v>
      </c>
      <c r="I10" s="7">
        <f t="shared" si="2"/>
        <v>4.9577098405586072E-2</v>
      </c>
      <c r="J10" s="7">
        <f t="shared" si="2"/>
        <v>5.0355837371151763E-2</v>
      </c>
      <c r="K10" s="7">
        <f t="shared" si="2"/>
        <v>4.5325626801085116E-2</v>
      </c>
      <c r="L10" s="7">
        <f t="shared" si="2"/>
        <v>2.4661316039449561E-2</v>
      </c>
      <c r="M10" s="7">
        <f t="shared" si="2"/>
        <v>4.7393061091740421E-2</v>
      </c>
      <c r="N10" s="7">
        <f t="shared" si="2"/>
        <v>2.2062591904114533E-2</v>
      </c>
      <c r="O10" s="7">
        <f t="shared" si="2"/>
        <v>0.15382043413465687</v>
      </c>
      <c r="P10" s="7">
        <f t="shared" si="2"/>
        <v>3.6038034384925699E-2</v>
      </c>
    </row>
    <row r="11" spans="1:16" x14ac:dyDescent="0.25">
      <c r="A11" s="6" t="s">
        <v>13</v>
      </c>
      <c r="B11" s="7">
        <f>AVERAGE(B10:P10)</f>
        <v>4.4336775207668766E-2</v>
      </c>
    </row>
    <row r="16" spans="1:16" ht="24" customHeight="1" x14ac:dyDescent="0.25"/>
    <row r="37" spans="1:16" ht="28.5" x14ac:dyDescent="0.45">
      <c r="A37" s="10" t="s">
        <v>2</v>
      </c>
      <c r="B37" s="11" t="s">
        <v>11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5">
      <c r="A38" s="10"/>
      <c r="B38" s="1">
        <f t="shared" ref="B38" si="3">C38-1</f>
        <v>2003</v>
      </c>
      <c r="C38" s="1">
        <f t="shared" ref="C38" si="4">D38-1</f>
        <v>2004</v>
      </c>
      <c r="D38" s="1">
        <f t="shared" ref="D38" si="5">E38-1</f>
        <v>2005</v>
      </c>
      <c r="E38" s="1">
        <f t="shared" ref="E38" si="6">F38-1</f>
        <v>2006</v>
      </c>
      <c r="F38" s="1">
        <f>G38-1</f>
        <v>2007</v>
      </c>
      <c r="G38" s="2">
        <v>2008</v>
      </c>
      <c r="H38" s="2">
        <f t="shared" ref="H38" si="7">G38+1</f>
        <v>2009</v>
      </c>
      <c r="I38" s="2">
        <f t="shared" ref="I38" si="8">H38+1</f>
        <v>2010</v>
      </c>
      <c r="J38" s="2">
        <f t="shared" ref="J38" si="9">I38+1</f>
        <v>2011</v>
      </c>
      <c r="K38" s="2">
        <f t="shared" ref="K38" si="10">J38+1</f>
        <v>2012</v>
      </c>
      <c r="L38" s="2">
        <f t="shared" ref="L38" si="11">K38+1</f>
        <v>2013</v>
      </c>
      <c r="M38" s="2">
        <f t="shared" ref="M38" si="12">L38+1</f>
        <v>2014</v>
      </c>
      <c r="N38" s="2">
        <f t="shared" ref="N38" si="13">M38+1</f>
        <v>2015</v>
      </c>
      <c r="O38" s="2">
        <f t="shared" ref="O38" si="14">N38+1</f>
        <v>2016</v>
      </c>
      <c r="P38" s="2">
        <f t="shared" ref="P38" si="15">O38+1</f>
        <v>2017</v>
      </c>
    </row>
    <row r="39" spans="1:16" x14ac:dyDescent="0.25">
      <c r="A39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f>Utbytteinfo!AA17/'Aksjekurs 31.12.'!R3</f>
        <v>3.2679738562091505E-2</v>
      </c>
      <c r="N39" s="5">
        <f>Utbytteinfo!AB17/'Aksjekurs 31.12.'!S3</f>
        <v>4.2105263157894736E-2</v>
      </c>
      <c r="O39" s="5">
        <f>Utbytteinfo!AC17/'Aksjekurs 31.12.'!T3</f>
        <v>4.0828402366863907E-2</v>
      </c>
      <c r="P39" s="5">
        <f>Utbytteinfo!AD17/'Aksjekurs 31.12.'!U3</f>
        <v>3.3744855967078186E-2</v>
      </c>
    </row>
    <row r="40" spans="1:16" x14ac:dyDescent="0.25">
      <c r="A40" t="s">
        <v>4</v>
      </c>
      <c r="B40" s="5"/>
      <c r="C40" s="5"/>
      <c r="D40" s="5"/>
      <c r="E40" s="5">
        <f>Utbytteinfo!S18/'Aksjekurs 31.12.'!J4</f>
        <v>3.8461538461538464E-2</v>
      </c>
      <c r="F40" s="5">
        <f>Utbytteinfo!T18/'Aksjekurs 31.12.'!K4</f>
        <v>4.3478260869565216E-2</v>
      </c>
      <c r="G40" s="5">
        <f>Utbytteinfo!U18/'Aksjekurs 31.12.'!L4</f>
        <v>0</v>
      </c>
      <c r="H40" s="5">
        <f>Utbytteinfo!V18/'Aksjekurs 31.12.'!M4</f>
        <v>0</v>
      </c>
      <c r="I40" s="5">
        <f>Utbytteinfo!W18/'Aksjekurs 31.12.'!N4</f>
        <v>1.9607843137254905E-2</v>
      </c>
      <c r="J40" s="5">
        <f>Utbytteinfo!X18/'Aksjekurs 31.12.'!O4</f>
        <v>2.570694087403599E-2</v>
      </c>
      <c r="K40" s="5">
        <f>Utbytteinfo!Y18/'Aksjekurs 31.12.'!P4</f>
        <v>2.3809523809523808E-2</v>
      </c>
      <c r="L40" s="5">
        <f>Utbytteinfo!Z18/'Aksjekurs 31.12.'!Q4</f>
        <v>0</v>
      </c>
      <c r="M40" s="5">
        <f>Utbytteinfo!AA18/'Aksjekurs 31.12.'!R4</f>
        <v>0</v>
      </c>
      <c r="N40" s="5">
        <f>Utbytteinfo!AB18/'Aksjekurs 31.12.'!S4</f>
        <v>0</v>
      </c>
      <c r="O40" s="5">
        <f>Utbytteinfo!AC18/'Aksjekurs 31.12.'!T4</f>
        <v>3.7037037037037035E-2</v>
      </c>
      <c r="P40" s="5">
        <f>Utbytteinfo!AD18/'Aksjekurs 31.12.'!U4</f>
        <v>2.7102803738317756E-2</v>
      </c>
    </row>
    <row r="41" spans="1:16" x14ac:dyDescent="0.25">
      <c r="A41" t="s">
        <v>5</v>
      </c>
      <c r="B41" s="5">
        <f>Utbytteinfo!P19/'Aksjekurs 31.12.'!G5</f>
        <v>1.7006802721088437E-2</v>
      </c>
      <c r="C41" s="5">
        <f>Utbytteinfo!Q19/'Aksjekurs 31.12.'!H5</f>
        <v>2.6109660574412535E-2</v>
      </c>
      <c r="D41" s="5">
        <f>Utbytteinfo!R19/'Aksjekurs 31.12.'!I5</f>
        <v>6.3157894736842104E-3</v>
      </c>
      <c r="E41" s="5">
        <f>Utbytteinfo!S19/'Aksjekurs 31.12.'!J5</f>
        <v>9.4117647058823539E-3</v>
      </c>
      <c r="F41" s="5">
        <f>Utbytteinfo!T19/'Aksjekurs 31.12.'!K5</f>
        <v>0.01</v>
      </c>
      <c r="G41" s="5">
        <f>Utbytteinfo!U19/'Aksjekurs 31.12.'!L5</f>
        <v>0</v>
      </c>
      <c r="H41" s="5">
        <f>Utbytteinfo!V19/'Aksjekurs 31.12.'!M5</f>
        <v>1.032258064516129E-2</v>
      </c>
      <c r="I41" s="5">
        <f>Utbytteinfo!W19/'Aksjekurs 31.12.'!N5</f>
        <v>1.1013215859030838E-2</v>
      </c>
      <c r="J41" s="5">
        <f>Utbytteinfo!X19/'Aksjekurs 31.12.'!O5</f>
        <v>1.2578616352201259E-2</v>
      </c>
      <c r="K41" s="5">
        <f>Utbytteinfo!Y19/'Aksjekurs 31.12.'!P5</f>
        <v>1.3483146067415731E-2</v>
      </c>
      <c r="L41" s="5">
        <f>Utbytteinfo!Z19/'Aksjekurs 31.12.'!Q5</f>
        <v>1.3084112149532709E-2</v>
      </c>
      <c r="M41" s="5">
        <f>Utbytteinfo!AA19/'Aksjekurs 31.12.'!R5</f>
        <v>1.2648221343873518E-2</v>
      </c>
      <c r="N41" s="5">
        <f>Utbytteinfo!AB19/'Aksjekurs 31.12.'!S5</f>
        <v>1.2857142857142857E-2</v>
      </c>
      <c r="O41" s="5">
        <f>Utbytteinfo!AC19/'Aksjekurs 31.12.'!T5</f>
        <v>1.2500000000000001E-2</v>
      </c>
      <c r="P41" s="5">
        <f>Utbytteinfo!AD19/'Aksjekurs 31.12.'!U5</f>
        <v>1.3496932515337425E-2</v>
      </c>
    </row>
    <row r="42" spans="1:16" x14ac:dyDescent="0.25">
      <c r="A42" t="s">
        <v>6</v>
      </c>
      <c r="B42" s="5"/>
      <c r="C42" s="5"/>
      <c r="D42" s="5"/>
      <c r="E42" s="5"/>
      <c r="F42" s="5"/>
      <c r="G42" s="5"/>
      <c r="H42" s="5"/>
      <c r="I42" s="5"/>
      <c r="J42" s="5"/>
      <c r="K42" s="5">
        <f>Utbytteinfo!Y20/'Aksjekurs 31.12.'!P6</f>
        <v>0</v>
      </c>
      <c r="L42" s="5">
        <f>Utbytteinfo!Z20/'Aksjekurs 31.12.'!Q6</f>
        <v>2.8089887640449437E-2</v>
      </c>
      <c r="M42" s="5">
        <f>Utbytteinfo!AA20/'Aksjekurs 31.12.'!R6</f>
        <v>5.9405940594059403E-2</v>
      </c>
      <c r="N42" s="5">
        <f>Utbytteinfo!AB20/'Aksjekurs 31.12.'!S6</f>
        <v>5.5350553505535055E-2</v>
      </c>
      <c r="O42" s="5">
        <f>Utbytteinfo!AC20/'Aksjekurs 31.12.'!T6</f>
        <v>4.0404040404040407E-2</v>
      </c>
      <c r="P42" s="5">
        <f>Utbytteinfo!AD20/'Aksjekurs 31.12.'!U6</f>
        <v>9.1883614088820828E-2</v>
      </c>
    </row>
    <row r="43" spans="1:16" x14ac:dyDescent="0.25">
      <c r="A43" t="s">
        <v>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>Utbytteinfo!AC21/'Aksjekurs 31.12.'!T7</f>
        <v>3.2153124999999998E-2</v>
      </c>
      <c r="P43" s="5">
        <f>Utbytteinfo!AD21/'Aksjekurs 31.12.'!U7</f>
        <v>4.9999999999999996E-2</v>
      </c>
    </row>
    <row r="44" spans="1:16" x14ac:dyDescent="0.25">
      <c r="A44" t="s">
        <v>8</v>
      </c>
      <c r="B44" s="5"/>
      <c r="C44" s="5"/>
      <c r="D44" s="5"/>
      <c r="E44" s="5"/>
      <c r="F44" s="5"/>
      <c r="G44" s="5"/>
      <c r="H44" s="5"/>
      <c r="I44" s="5">
        <f>Utbytteinfo!W22/'Aksjekurs 31.12.'!N8</f>
        <v>0.11811023622047245</v>
      </c>
      <c r="J44" s="5">
        <f>Utbytteinfo!X22/'Aksjekurs 31.12.'!O8</f>
        <v>0.11278195488721804</v>
      </c>
      <c r="K44" s="5">
        <f>Utbytteinfo!Y22/'Aksjekurs 31.12.'!P8</f>
        <v>9.8684210526315791E-2</v>
      </c>
      <c r="L44" s="5">
        <f>Utbytteinfo!Z22/'Aksjekurs 31.12.'!Q8</f>
        <v>5.7471264367816098E-2</v>
      </c>
      <c r="M44" s="5">
        <f>Utbytteinfo!AA22/'Aksjekurs 31.12.'!R8</f>
        <v>0.13223140495867769</v>
      </c>
      <c r="N44" s="5">
        <f>Utbytteinfo!AB22/'Aksjekurs 31.12.'!S8</f>
        <v>0</v>
      </c>
      <c r="O44" s="5">
        <f>Utbytteinfo!AC22/'Aksjekurs 31.12.'!T8</f>
        <v>0.76</v>
      </c>
      <c r="P44" s="5">
        <f>Utbytteinfo!AD22/'Aksjekurs 31.12.'!U8</f>
        <v>0</v>
      </c>
    </row>
    <row r="46" spans="1:16" x14ac:dyDescent="0.25">
      <c r="A46" s="6" t="s">
        <v>12</v>
      </c>
      <c r="B46" s="7">
        <f>AVERAGE(B39:B44)</f>
        <v>1.7006802721088437E-2</v>
      </c>
      <c r="C46" s="7">
        <f t="shared" ref="C46:P46" si="16">AVERAGE(C39:C44)</f>
        <v>2.6109660574412535E-2</v>
      </c>
      <c r="D46" s="7">
        <f t="shared" si="16"/>
        <v>6.3157894736842104E-3</v>
      </c>
      <c r="E46" s="7">
        <f t="shared" si="16"/>
        <v>2.393665158371041E-2</v>
      </c>
      <c r="F46" s="7">
        <f t="shared" si="16"/>
        <v>2.6739130434782609E-2</v>
      </c>
      <c r="G46" s="7">
        <f t="shared" si="16"/>
        <v>0</v>
      </c>
      <c r="H46" s="7">
        <f t="shared" si="16"/>
        <v>5.1612903225806452E-3</v>
      </c>
      <c r="I46" s="7">
        <f t="shared" si="16"/>
        <v>4.9577098405586072E-2</v>
      </c>
      <c r="J46" s="7">
        <f t="shared" si="16"/>
        <v>5.0355837371151763E-2</v>
      </c>
      <c r="K46" s="7">
        <f t="shared" si="16"/>
        <v>3.3994220100813835E-2</v>
      </c>
      <c r="L46" s="7">
        <f t="shared" si="16"/>
        <v>2.4661316039449561E-2</v>
      </c>
      <c r="M46" s="7">
        <f t="shared" si="16"/>
        <v>4.7393061091740421E-2</v>
      </c>
      <c r="N46" s="7">
        <f t="shared" si="16"/>
        <v>2.2062591904114533E-2</v>
      </c>
      <c r="O46" s="7">
        <f t="shared" si="16"/>
        <v>0.15382043413465687</v>
      </c>
      <c r="P46" s="7">
        <f t="shared" si="16"/>
        <v>3.6038034384925699E-2</v>
      </c>
    </row>
    <row r="47" spans="1:16" x14ac:dyDescent="0.25">
      <c r="A47" s="6" t="s">
        <v>13</v>
      </c>
      <c r="B47" s="7">
        <f>AVERAGE(B46:P46)</f>
        <v>3.4878127902846501E-2</v>
      </c>
    </row>
  </sheetData>
  <mergeCells count="4">
    <mergeCell ref="A1:A2"/>
    <mergeCell ref="B1:P1"/>
    <mergeCell ref="B37:P37"/>
    <mergeCell ref="A37:A38"/>
  </mergeCells>
  <pageMargins left="0" right="0" top="0" bottom="0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Utbytteinfo</vt:lpstr>
      <vt:lpstr>Aksjekurs 31.12.</vt:lpstr>
      <vt:lpstr>Yield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R. Rolfsen</dc:creator>
  <cp:lastModifiedBy>Håkon</cp:lastModifiedBy>
  <dcterms:created xsi:type="dcterms:W3CDTF">2018-09-18T17:35:44Z</dcterms:created>
  <dcterms:modified xsi:type="dcterms:W3CDTF">2019-04-01T19:00:03Z</dcterms:modified>
</cp:coreProperties>
</file>